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n\Documents\Barton Village Hall\"/>
    </mc:Choice>
  </mc:AlternateContent>
  <bookViews>
    <workbookView xWindow="0" yWindow="0" windowWidth="20490" windowHeight="74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4" i="1"/>
  <c r="K19" i="1"/>
  <c r="K21" i="1"/>
  <c r="K27" i="1"/>
  <c r="K39" i="1"/>
  <c r="L17" i="1"/>
  <c r="L39" i="1"/>
  <c r="M11" i="1"/>
  <c r="M34" i="1"/>
  <c r="M39" i="1"/>
  <c r="N39" i="1"/>
  <c r="O22" i="1"/>
  <c r="O39" i="1"/>
  <c r="P39" i="1"/>
  <c r="Q39" i="1"/>
  <c r="F13" i="1"/>
  <c r="F15" i="1"/>
  <c r="F16" i="1"/>
  <c r="F18" i="1"/>
  <c r="F20" i="1"/>
  <c r="F24" i="1"/>
  <c r="F25" i="1"/>
  <c r="F26" i="1"/>
  <c r="F28" i="1"/>
  <c r="F30" i="1"/>
  <c r="F32" i="1"/>
  <c r="F33" i="1"/>
  <c r="F35" i="1"/>
  <c r="F39" i="1"/>
  <c r="G39" i="1"/>
  <c r="H23" i="1"/>
  <c r="H29" i="1"/>
  <c r="H31" i="1"/>
  <c r="H39" i="1"/>
  <c r="C36" i="1"/>
  <c r="I36" i="1"/>
  <c r="I39" i="1"/>
  <c r="J39" i="1"/>
  <c r="C39" i="1"/>
  <c r="D39" i="1"/>
  <c r="E39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</calcChain>
</file>

<file path=xl/sharedStrings.xml><?xml version="1.0" encoding="utf-8"?>
<sst xmlns="http://schemas.openxmlformats.org/spreadsheetml/2006/main" count="100" uniqueCount="74">
  <si>
    <t xml:space="preserve">BARTON VILLAGE HALL ACCOUNTS 2014-15 </t>
  </si>
  <si>
    <t>Overview</t>
  </si>
  <si>
    <t>Income</t>
  </si>
  <si>
    <t>Expenditure</t>
  </si>
  <si>
    <t>Date</t>
  </si>
  <si>
    <t>Description</t>
  </si>
  <si>
    <t>Balance</t>
  </si>
  <si>
    <t>Hiring</t>
  </si>
  <si>
    <t>Events</t>
  </si>
  <si>
    <t>Donations</t>
  </si>
  <si>
    <t xml:space="preserve">Grants &amp; int. </t>
  </si>
  <si>
    <t>Total</t>
  </si>
  <si>
    <t>Utilities</t>
  </si>
  <si>
    <t>Insurance</t>
  </si>
  <si>
    <t>Servicing</t>
  </si>
  <si>
    <t>Repairs</t>
  </si>
  <si>
    <t>Sundries</t>
  </si>
  <si>
    <t>£</t>
  </si>
  <si>
    <t xml:space="preserve">£  </t>
  </si>
  <si>
    <t>01.11.14</t>
  </si>
  <si>
    <t>Balance b/f from 2013/14</t>
  </si>
  <si>
    <t>Provision for repairs</t>
  </si>
  <si>
    <t>11.11.15</t>
  </si>
  <si>
    <t>DD Npower</t>
  </si>
  <si>
    <t>17.11.14</t>
  </si>
  <si>
    <t>F. Reynolds - propane</t>
  </si>
  <si>
    <t>Dave &amp; Dave - window cleaning</t>
  </si>
  <si>
    <t>24.11.14</t>
  </si>
  <si>
    <t>Juley Piney</t>
  </si>
  <si>
    <t>04.01.15</t>
  </si>
  <si>
    <t xml:space="preserve">Book Group </t>
  </si>
  <si>
    <t>09.02.15</t>
  </si>
  <si>
    <t>05.02.15</t>
  </si>
  <si>
    <t>Bridge Group</t>
  </si>
  <si>
    <t>07.02.15</t>
  </si>
  <si>
    <t>Book Group - cheque</t>
  </si>
  <si>
    <t>06.03.15</t>
  </si>
  <si>
    <t>Aon UK Ltd</t>
  </si>
  <si>
    <t>15.03,15</t>
  </si>
  <si>
    <t>05.05.15</t>
  </si>
  <si>
    <t>03.05.15</t>
  </si>
  <si>
    <t>Book Group</t>
  </si>
  <si>
    <t>09.05.15</t>
  </si>
  <si>
    <t>Morgan Fire Protection Ltd</t>
  </si>
  <si>
    <t>28.05.15</t>
  </si>
  <si>
    <t>Woodstock Roofing</t>
  </si>
  <si>
    <t>Donations (via G. Cathie)</t>
  </si>
  <si>
    <t>31.05.15</t>
  </si>
  <si>
    <t>11.06.15</t>
  </si>
  <si>
    <t>SDC Polling Station rent</t>
  </si>
  <si>
    <t>21.06.15</t>
  </si>
  <si>
    <t>Book Group 19/7</t>
  </si>
  <si>
    <t>10.08.15</t>
  </si>
  <si>
    <t>06.08.15</t>
  </si>
  <si>
    <t>SDC - rent for storage of booths</t>
  </si>
  <si>
    <t>31.08.15</t>
  </si>
  <si>
    <t>Jennifer Green</t>
  </si>
  <si>
    <t>08.09.15</t>
  </si>
  <si>
    <t>G.Cathie</t>
  </si>
  <si>
    <t>21.09.15</t>
  </si>
  <si>
    <t>Contribution from Fete</t>
  </si>
  <si>
    <t>05.10.15</t>
  </si>
  <si>
    <t>Book Group 27/9</t>
  </si>
  <si>
    <t>PC rent 1.11.14 to 31.10.15</t>
  </si>
  <si>
    <t>19.10.15</t>
  </si>
  <si>
    <t>F.Klen - cleaning</t>
  </si>
  <si>
    <t>23.10.15</t>
  </si>
  <si>
    <t>C.Maynell re. talk</t>
  </si>
  <si>
    <t>26.10.15</t>
  </si>
  <si>
    <t>Int.- savings a/c to 17/1015 (12m.)</t>
  </si>
  <si>
    <r>
      <rPr>
        <sz val="10"/>
        <rFont val="Times New Roman"/>
      </rPr>
      <t xml:space="preserve">Surplus </t>
    </r>
    <r>
      <rPr>
        <sz val="10"/>
        <color rgb="FFFF0000"/>
        <rFont val="Times New Roman"/>
        <family val="1"/>
      </rPr>
      <t>Deficit</t>
    </r>
  </si>
  <si>
    <t>TOTALS</t>
  </si>
  <si>
    <t>2014-2015</t>
  </si>
  <si>
    <t>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</si>
</sst>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d\.m\.yy;@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</font>
    <font>
      <sz val="10"/>
      <name val="Times New Roman"/>
    </font>
    <font>
      <b/>
      <sz val="12"/>
      <color theme="1"/>
      <name val="Times New Roman"/>
      <family val="2"/>
    </font>
    <font>
      <b/>
      <sz val="12"/>
      <name val="Times New Roman"/>
    </font>
    <font>
      <i/>
      <sz val="12"/>
      <color theme="1"/>
      <name val="Times New Roman"/>
    </font>
    <font>
      <sz val="12"/>
      <color rgb="FFFF0000"/>
      <name val="Times New Roman"/>
      <family val="2"/>
    </font>
    <font>
      <i/>
      <sz val="12"/>
      <name val="Times New Roman"/>
    </font>
    <font>
      <i/>
      <sz val="12"/>
      <color rgb="FFFF0000"/>
      <name val="Times New Roman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3" fillId="0" borderId="0" xfId="1" applyNumberFormat="1" applyFont="1"/>
    <xf numFmtId="166" fontId="3" fillId="0" borderId="0" xfId="1" applyNumberFormat="1" applyFont="1" applyBorder="1" applyAlignment="1">
      <alignment horizontal="right"/>
    </xf>
    <xf numFmtId="166" fontId="4" fillId="0" borderId="0" xfId="1" applyNumberFormat="1" applyFont="1"/>
    <xf numFmtId="166" fontId="3" fillId="0" borderId="0" xfId="1" applyNumberFormat="1" applyFont="1" applyBorder="1"/>
    <xf numFmtId="164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4" fillId="0" borderId="0" xfId="1" applyNumberFormat="1" applyFont="1"/>
    <xf numFmtId="165" fontId="2" fillId="0" borderId="0" xfId="1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5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166" fontId="6" fillId="0" borderId="0" xfId="1" applyNumberFormat="1" applyFont="1"/>
    <xf numFmtId="166" fontId="4" fillId="0" borderId="0" xfId="1" applyNumberFormat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/>
    </xf>
    <xf numFmtId="164" fontId="8" fillId="0" borderId="0" xfId="1" applyNumberFormat="1" applyFont="1"/>
    <xf numFmtId="166" fontId="8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164" fontId="8" fillId="0" borderId="1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/>
    <xf numFmtId="164" fontId="6" fillId="0" borderId="2" xfId="1" applyNumberFormat="1" applyFont="1" applyBorder="1"/>
    <xf numFmtId="165" fontId="10" fillId="0" borderId="0" xfId="1" applyNumberFormat="1" applyFont="1" applyBorder="1" applyAlignment="1">
      <alignment horizontal="center"/>
    </xf>
    <xf numFmtId="164" fontId="10" fillId="0" borderId="0" xfId="1" applyNumberFormat="1" applyFont="1" applyBorder="1"/>
    <xf numFmtId="166" fontId="10" fillId="0" borderId="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6" fontId="12" fillId="0" borderId="2" xfId="1" applyNumberFormat="1" applyFont="1" applyBorder="1"/>
    <xf numFmtId="164" fontId="13" fillId="0" borderId="1" xfId="1" applyNumberFormat="1" applyFont="1" applyBorder="1"/>
    <xf numFmtId="164" fontId="13" fillId="0" borderId="0" xfId="1" applyNumberFormat="1" applyFont="1"/>
    <xf numFmtId="164" fontId="13" fillId="0" borderId="2" xfId="1" applyNumberFormat="1" applyFont="1" applyBorder="1"/>
    <xf numFmtId="165" fontId="3" fillId="0" borderId="3" xfId="1" applyNumberFormat="1" applyFont="1" applyBorder="1" applyAlignment="1">
      <alignment horizontal="center"/>
    </xf>
    <xf numFmtId="164" fontId="14" fillId="0" borderId="3" xfId="1" applyNumberFormat="1" applyFont="1" applyBorder="1"/>
    <xf numFmtId="166" fontId="14" fillId="0" borderId="3" xfId="1" applyNumberFormat="1" applyFont="1" applyBorder="1" applyAlignment="1">
      <alignment horizontal="right"/>
    </xf>
    <xf numFmtId="164" fontId="11" fillId="0" borderId="3" xfId="1" applyNumberFormat="1" applyFont="1" applyBorder="1"/>
    <xf numFmtId="166" fontId="14" fillId="0" borderId="4" xfId="1" applyNumberFormat="1" applyFont="1" applyBorder="1"/>
    <xf numFmtId="164" fontId="14" fillId="0" borderId="5" xfId="1" applyNumberFormat="1" applyFont="1" applyBorder="1"/>
    <xf numFmtId="164" fontId="14" fillId="0" borderId="4" xfId="1" applyNumberFormat="1" applyFont="1" applyBorder="1"/>
    <xf numFmtId="164" fontId="6" fillId="0" borderId="3" xfId="1" applyNumberFormat="1" applyFont="1" applyBorder="1"/>
    <xf numFmtId="164" fontId="6" fillId="0" borderId="4" xfId="1" applyNumberFormat="1" applyFont="1" applyBorder="1"/>
  </cellXfs>
  <cellStyles count="2">
    <cellStyle name="Bold text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sqref="A1:Q41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/>
      <c r="B2" s="3"/>
      <c r="C2" s="4"/>
      <c r="D2" s="5"/>
      <c r="E2" s="6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</row>
    <row r="3" spans="1:17" x14ac:dyDescent="0.25">
      <c r="A3" s="1" t="s">
        <v>1</v>
      </c>
      <c r="B3" s="1"/>
      <c r="C3" s="1"/>
      <c r="D3" s="1"/>
      <c r="E3" s="1"/>
      <c r="F3" s="1" t="s">
        <v>2</v>
      </c>
      <c r="G3" s="1"/>
      <c r="H3" s="1"/>
      <c r="I3" s="1"/>
      <c r="J3" s="1"/>
      <c r="K3" s="9" t="s">
        <v>3</v>
      </c>
      <c r="L3" s="9"/>
      <c r="M3" s="9"/>
      <c r="N3" s="9"/>
      <c r="O3" s="9"/>
      <c r="P3" s="9"/>
      <c r="Q3" s="9"/>
    </row>
    <row r="4" spans="1:17" x14ac:dyDescent="0.25">
      <c r="A4" s="2"/>
      <c r="B4" s="3"/>
      <c r="C4" s="4"/>
      <c r="D4" s="5"/>
      <c r="E4" s="4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10"/>
    </row>
    <row r="5" spans="1:17" x14ac:dyDescent="0.25">
      <c r="A5" s="11" t="s">
        <v>4</v>
      </c>
      <c r="B5" s="7" t="s">
        <v>5</v>
      </c>
      <c r="C5" s="12" t="s">
        <v>2</v>
      </c>
      <c r="D5" s="13" t="s">
        <v>3</v>
      </c>
      <c r="E5" s="12" t="s">
        <v>6</v>
      </c>
      <c r="F5" s="14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15" t="s">
        <v>12</v>
      </c>
      <c r="L5" s="8" t="s">
        <v>13</v>
      </c>
      <c r="M5" s="8" t="s">
        <v>14</v>
      </c>
      <c r="N5" s="8" t="s">
        <v>8</v>
      </c>
      <c r="O5" s="8" t="s">
        <v>15</v>
      </c>
      <c r="P5" s="8" t="s">
        <v>16</v>
      </c>
      <c r="Q5" s="16" t="s">
        <v>11</v>
      </c>
    </row>
    <row r="6" spans="1:17" x14ac:dyDescent="0.25">
      <c r="A6" s="11"/>
      <c r="B6" s="7"/>
      <c r="C6" s="17" t="s">
        <v>17</v>
      </c>
      <c r="D6" s="18" t="s">
        <v>17</v>
      </c>
      <c r="E6" s="19" t="s">
        <v>17</v>
      </c>
      <c r="F6" s="17" t="s">
        <v>18</v>
      </c>
      <c r="G6" s="17" t="s">
        <v>18</v>
      </c>
      <c r="H6" s="17" t="s">
        <v>18</v>
      </c>
      <c r="I6" s="17" t="s">
        <v>18</v>
      </c>
      <c r="J6" s="17" t="s">
        <v>18</v>
      </c>
      <c r="K6" s="15" t="s">
        <v>18</v>
      </c>
      <c r="L6" s="8" t="s">
        <v>18</v>
      </c>
      <c r="M6" s="8" t="s">
        <v>18</v>
      </c>
      <c r="N6" s="8" t="s">
        <v>18</v>
      </c>
      <c r="O6" s="8" t="s">
        <v>18</v>
      </c>
      <c r="P6" s="8" t="s">
        <v>17</v>
      </c>
      <c r="Q6" s="16" t="s">
        <v>18</v>
      </c>
    </row>
    <row r="7" spans="1:17" x14ac:dyDescent="0.25">
      <c r="A7" s="2" t="s">
        <v>19</v>
      </c>
      <c r="B7" s="3" t="s">
        <v>20</v>
      </c>
      <c r="C7" s="4"/>
      <c r="D7" s="5"/>
      <c r="E7" s="20">
        <v>5874.53</v>
      </c>
      <c r="F7" s="21"/>
      <c r="G7" s="3"/>
      <c r="H7" s="3"/>
      <c r="I7" s="3"/>
      <c r="J7" s="3"/>
      <c r="K7" s="22"/>
      <c r="L7" s="10"/>
      <c r="M7" s="10"/>
      <c r="N7" s="10"/>
      <c r="O7" s="10"/>
      <c r="P7" s="10"/>
      <c r="Q7" s="23"/>
    </row>
    <row r="8" spans="1:17" x14ac:dyDescent="0.25">
      <c r="A8" s="2"/>
      <c r="B8" s="3" t="s">
        <v>21</v>
      </c>
      <c r="C8" s="4">
        <v>6000</v>
      </c>
      <c r="D8" s="5"/>
      <c r="E8" s="20">
        <f>E7+C8</f>
        <v>11874.529999999999</v>
      </c>
      <c r="F8" s="21"/>
      <c r="G8" s="3"/>
      <c r="H8" s="3"/>
      <c r="I8" s="3"/>
      <c r="J8" s="3">
        <f>C8</f>
        <v>6000</v>
      </c>
      <c r="K8" s="22"/>
      <c r="L8" s="10"/>
      <c r="M8" s="10"/>
      <c r="N8" s="10"/>
      <c r="O8" s="10"/>
      <c r="P8" s="10"/>
      <c r="Q8" s="23"/>
    </row>
    <row r="9" spans="1:17" x14ac:dyDescent="0.25">
      <c r="A9" s="2" t="s">
        <v>22</v>
      </c>
      <c r="B9" s="3" t="s">
        <v>23</v>
      </c>
      <c r="C9" s="4"/>
      <c r="D9" s="24">
        <v>43.21</v>
      </c>
      <c r="E9" s="20">
        <f t="shared" ref="E9:E36" si="0">E8+C9-D9</f>
        <v>11831.32</v>
      </c>
      <c r="F9" s="21">
        <v>0</v>
      </c>
      <c r="G9" s="3"/>
      <c r="H9" s="3"/>
      <c r="I9" s="3"/>
      <c r="J9" s="3">
        <f t="shared" ref="J9:J36" si="1">J8+C9</f>
        <v>6000</v>
      </c>
      <c r="K9" s="22">
        <f>D9</f>
        <v>43.21</v>
      </c>
      <c r="L9" s="10"/>
      <c r="M9" s="10"/>
      <c r="N9" s="10"/>
      <c r="O9" s="10"/>
      <c r="P9" s="10"/>
      <c r="Q9" s="23">
        <f>Q7+K9+L9+M9+N9+O9+P9</f>
        <v>43.21</v>
      </c>
    </row>
    <row r="10" spans="1:17" x14ac:dyDescent="0.25">
      <c r="A10" s="2" t="s">
        <v>24</v>
      </c>
      <c r="B10" s="3" t="s">
        <v>25</v>
      </c>
      <c r="C10" s="4"/>
      <c r="D10" s="24">
        <v>140.37</v>
      </c>
      <c r="E10" s="20">
        <f t="shared" si="0"/>
        <v>11690.949999999999</v>
      </c>
      <c r="F10" s="21"/>
      <c r="G10" s="3"/>
      <c r="H10" s="3"/>
      <c r="I10" s="3"/>
      <c r="J10" s="3">
        <f t="shared" si="1"/>
        <v>6000</v>
      </c>
      <c r="K10" s="22">
        <f>D10</f>
        <v>140.37</v>
      </c>
      <c r="L10" s="10"/>
      <c r="M10" s="10"/>
      <c r="N10" s="10"/>
      <c r="O10" s="10"/>
      <c r="P10" s="10"/>
      <c r="Q10" s="23">
        <f t="shared" ref="Q10:Q36" si="2">Q9+K10+L10+M10+N10+O10+P10</f>
        <v>183.58</v>
      </c>
    </row>
    <row r="11" spans="1:17" x14ac:dyDescent="0.25">
      <c r="A11" s="2" t="s">
        <v>24</v>
      </c>
      <c r="B11" s="3" t="s">
        <v>26</v>
      </c>
      <c r="C11" s="4"/>
      <c r="D11" s="24">
        <v>30</v>
      </c>
      <c r="E11" s="20">
        <f t="shared" si="0"/>
        <v>11660.949999999999</v>
      </c>
      <c r="F11" s="21"/>
      <c r="G11" s="3"/>
      <c r="H11" s="3"/>
      <c r="I11" s="3"/>
      <c r="J11" s="3">
        <f t="shared" si="1"/>
        <v>6000</v>
      </c>
      <c r="K11" s="22"/>
      <c r="L11" s="10"/>
      <c r="M11" s="10">
        <f>D11</f>
        <v>30</v>
      </c>
      <c r="N11" s="10"/>
      <c r="O11" s="10"/>
      <c r="P11" s="10"/>
      <c r="Q11" s="23">
        <f t="shared" si="2"/>
        <v>213.58</v>
      </c>
    </row>
    <row r="12" spans="1:17" x14ac:dyDescent="0.25">
      <c r="A12" s="2" t="s">
        <v>27</v>
      </c>
      <c r="B12" s="3" t="s">
        <v>28</v>
      </c>
      <c r="C12" s="4">
        <v>100</v>
      </c>
      <c r="D12" s="24"/>
      <c r="E12" s="20">
        <f t="shared" si="0"/>
        <v>11760.949999999999</v>
      </c>
      <c r="F12" s="21">
        <v>100</v>
      </c>
      <c r="G12" s="3"/>
      <c r="H12" s="3"/>
      <c r="I12" s="3"/>
      <c r="J12" s="3">
        <f t="shared" si="1"/>
        <v>6100</v>
      </c>
      <c r="K12" s="22"/>
      <c r="L12" s="10"/>
      <c r="M12" s="10"/>
      <c r="N12" s="10"/>
      <c r="O12" s="10"/>
      <c r="P12" s="10"/>
      <c r="Q12" s="23">
        <f t="shared" si="2"/>
        <v>213.58</v>
      </c>
    </row>
    <row r="13" spans="1:17" x14ac:dyDescent="0.25">
      <c r="A13" s="2" t="s">
        <v>29</v>
      </c>
      <c r="B13" s="3" t="s">
        <v>30</v>
      </c>
      <c r="C13" s="4">
        <v>26</v>
      </c>
      <c r="D13" s="24"/>
      <c r="E13" s="20">
        <f t="shared" si="0"/>
        <v>11786.949999999999</v>
      </c>
      <c r="F13" s="21">
        <f>C13</f>
        <v>26</v>
      </c>
      <c r="G13" s="3"/>
      <c r="H13" s="3"/>
      <c r="I13" s="3"/>
      <c r="J13" s="3">
        <f t="shared" si="1"/>
        <v>6126</v>
      </c>
      <c r="K13" s="22"/>
      <c r="L13" s="10"/>
      <c r="M13" s="10"/>
      <c r="N13" s="10"/>
      <c r="O13" s="10"/>
      <c r="P13" s="10"/>
      <c r="Q13" s="23">
        <f t="shared" si="2"/>
        <v>213.58</v>
      </c>
    </row>
    <row r="14" spans="1:17" x14ac:dyDescent="0.25">
      <c r="A14" s="2" t="s">
        <v>31</v>
      </c>
      <c r="B14" s="3" t="s">
        <v>23</v>
      </c>
      <c r="C14" s="4"/>
      <c r="D14" s="24">
        <v>48.49</v>
      </c>
      <c r="E14" s="20">
        <f t="shared" si="0"/>
        <v>11738.46</v>
      </c>
      <c r="F14" s="21"/>
      <c r="G14" s="3"/>
      <c r="H14" s="3"/>
      <c r="I14" s="3"/>
      <c r="J14" s="3">
        <f t="shared" si="1"/>
        <v>6126</v>
      </c>
      <c r="K14" s="22">
        <f>D14</f>
        <v>48.49</v>
      </c>
      <c r="L14" s="10"/>
      <c r="M14" s="10"/>
      <c r="N14" s="10"/>
      <c r="O14" s="10"/>
      <c r="P14" s="10"/>
      <c r="Q14" s="23">
        <f t="shared" si="2"/>
        <v>262.07</v>
      </c>
    </row>
    <row r="15" spans="1:17" x14ac:dyDescent="0.25">
      <c r="A15" s="2" t="s">
        <v>32</v>
      </c>
      <c r="B15" s="3" t="s">
        <v>33</v>
      </c>
      <c r="C15" s="4">
        <v>120</v>
      </c>
      <c r="D15" s="24"/>
      <c r="E15" s="20">
        <f t="shared" si="0"/>
        <v>11858.46</v>
      </c>
      <c r="F15" s="21">
        <f>C15</f>
        <v>120</v>
      </c>
      <c r="G15" s="3"/>
      <c r="H15" s="3"/>
      <c r="I15" s="3"/>
      <c r="J15" s="3">
        <f t="shared" si="1"/>
        <v>6246</v>
      </c>
      <c r="K15" s="22"/>
      <c r="L15" s="10"/>
      <c r="M15" s="10"/>
      <c r="N15" s="10"/>
      <c r="O15" s="10"/>
      <c r="P15" s="10"/>
      <c r="Q15" s="23">
        <f t="shared" si="2"/>
        <v>262.07</v>
      </c>
    </row>
    <row r="16" spans="1:17" x14ac:dyDescent="0.25">
      <c r="A16" s="2" t="s">
        <v>34</v>
      </c>
      <c r="B16" s="3" t="s">
        <v>35</v>
      </c>
      <c r="C16" s="4">
        <v>40</v>
      </c>
      <c r="D16" s="24"/>
      <c r="E16" s="20">
        <f t="shared" si="0"/>
        <v>11898.46</v>
      </c>
      <c r="F16" s="21">
        <f>C16</f>
        <v>40</v>
      </c>
      <c r="G16" s="3"/>
      <c r="H16" s="3"/>
      <c r="I16" s="3"/>
      <c r="J16" s="3">
        <f t="shared" si="1"/>
        <v>6286</v>
      </c>
      <c r="K16" s="22"/>
      <c r="L16" s="10"/>
      <c r="M16" s="10"/>
      <c r="N16" s="10"/>
      <c r="O16" s="10"/>
      <c r="P16" s="10"/>
      <c r="Q16" s="23">
        <f t="shared" si="2"/>
        <v>262.07</v>
      </c>
    </row>
    <row r="17" spans="1:17" x14ac:dyDescent="0.25">
      <c r="A17" s="2" t="s">
        <v>36</v>
      </c>
      <c r="B17" s="3" t="s">
        <v>37</v>
      </c>
      <c r="C17" s="4"/>
      <c r="D17" s="24">
        <v>337.92</v>
      </c>
      <c r="E17" s="20">
        <f t="shared" si="0"/>
        <v>11560.539999999999</v>
      </c>
      <c r="F17" s="21"/>
      <c r="G17" s="3"/>
      <c r="H17" s="3"/>
      <c r="I17" s="3"/>
      <c r="J17" s="3">
        <f t="shared" si="1"/>
        <v>6286</v>
      </c>
      <c r="K17" s="22"/>
      <c r="L17" s="10">
        <f>D17</f>
        <v>337.92</v>
      </c>
      <c r="M17" s="10"/>
      <c r="N17" s="10"/>
      <c r="O17" s="10"/>
      <c r="P17" s="10"/>
      <c r="Q17" s="23">
        <f t="shared" si="2"/>
        <v>599.99</v>
      </c>
    </row>
    <row r="18" spans="1:17" x14ac:dyDescent="0.25">
      <c r="A18" s="2" t="s">
        <v>38</v>
      </c>
      <c r="B18" s="3" t="s">
        <v>35</v>
      </c>
      <c r="C18" s="4">
        <v>32</v>
      </c>
      <c r="D18" s="24"/>
      <c r="E18" s="20">
        <f t="shared" si="0"/>
        <v>11592.539999999999</v>
      </c>
      <c r="F18" s="21">
        <f>C18</f>
        <v>32</v>
      </c>
      <c r="G18" s="3"/>
      <c r="H18" s="3"/>
      <c r="I18" s="3"/>
      <c r="J18" s="3">
        <f t="shared" si="1"/>
        <v>6318</v>
      </c>
      <c r="K18" s="22"/>
      <c r="L18" s="10"/>
      <c r="M18" s="10"/>
      <c r="N18" s="10"/>
      <c r="O18" s="10"/>
      <c r="P18" s="10"/>
      <c r="Q18" s="23">
        <f t="shared" si="2"/>
        <v>599.99</v>
      </c>
    </row>
    <row r="19" spans="1:17" x14ac:dyDescent="0.25">
      <c r="A19" s="2" t="s">
        <v>39</v>
      </c>
      <c r="B19" s="3" t="s">
        <v>23</v>
      </c>
      <c r="C19" s="4"/>
      <c r="D19" s="24">
        <v>37.28</v>
      </c>
      <c r="E19" s="20">
        <f t="shared" si="0"/>
        <v>11555.259999999998</v>
      </c>
      <c r="F19" s="21"/>
      <c r="G19" s="3"/>
      <c r="H19" s="3"/>
      <c r="I19" s="3"/>
      <c r="J19" s="3">
        <f t="shared" si="1"/>
        <v>6318</v>
      </c>
      <c r="K19" s="22">
        <f>D19</f>
        <v>37.28</v>
      </c>
      <c r="L19" s="10"/>
      <c r="M19" s="10"/>
      <c r="N19" s="10"/>
      <c r="O19" s="10"/>
      <c r="P19" s="10"/>
      <c r="Q19" s="23">
        <f t="shared" si="2"/>
        <v>637.27</v>
      </c>
    </row>
    <row r="20" spans="1:17" x14ac:dyDescent="0.25">
      <c r="A20" s="2" t="s">
        <v>40</v>
      </c>
      <c r="B20" s="3" t="s">
        <v>41</v>
      </c>
      <c r="C20" s="4">
        <v>32</v>
      </c>
      <c r="D20" s="24"/>
      <c r="E20" s="20">
        <f t="shared" si="0"/>
        <v>11587.259999999998</v>
      </c>
      <c r="F20" s="21">
        <f>C20</f>
        <v>32</v>
      </c>
      <c r="G20" s="3"/>
      <c r="H20" s="3"/>
      <c r="I20" s="3"/>
      <c r="J20" s="3">
        <f t="shared" si="1"/>
        <v>6350</v>
      </c>
      <c r="K20" s="22"/>
      <c r="L20" s="10"/>
      <c r="M20" s="10"/>
      <c r="N20" s="10"/>
      <c r="O20" s="10"/>
      <c r="P20" s="10"/>
      <c r="Q20" s="23">
        <f t="shared" si="2"/>
        <v>637.27</v>
      </c>
    </row>
    <row r="21" spans="1:17" x14ac:dyDescent="0.25">
      <c r="A21" s="2" t="s">
        <v>42</v>
      </c>
      <c r="B21" s="3" t="s">
        <v>43</v>
      </c>
      <c r="C21" s="4"/>
      <c r="D21" s="24">
        <v>48.12</v>
      </c>
      <c r="E21" s="20">
        <f t="shared" si="0"/>
        <v>11539.139999999998</v>
      </c>
      <c r="F21" s="21"/>
      <c r="G21" s="3"/>
      <c r="H21" s="3"/>
      <c r="I21" s="3"/>
      <c r="J21" s="3">
        <f t="shared" si="1"/>
        <v>6350</v>
      </c>
      <c r="K21" s="22">
        <f>D21</f>
        <v>48.12</v>
      </c>
      <c r="L21" s="10"/>
      <c r="M21" s="10"/>
      <c r="N21" s="10"/>
      <c r="O21" s="10"/>
      <c r="P21" s="10"/>
      <c r="Q21" s="23">
        <f t="shared" si="2"/>
        <v>685.39</v>
      </c>
    </row>
    <row r="22" spans="1:17" x14ac:dyDescent="0.25">
      <c r="A22" s="2" t="s">
        <v>44</v>
      </c>
      <c r="B22" s="3" t="s">
        <v>45</v>
      </c>
      <c r="C22" s="4"/>
      <c r="D22" s="24">
        <v>6000</v>
      </c>
      <c r="E22" s="20">
        <f t="shared" si="0"/>
        <v>5539.1399999999976</v>
      </c>
      <c r="F22" s="21"/>
      <c r="G22" s="3"/>
      <c r="H22" s="3"/>
      <c r="I22" s="3"/>
      <c r="J22" s="3">
        <f t="shared" si="1"/>
        <v>6350</v>
      </c>
      <c r="K22" s="22"/>
      <c r="L22" s="10"/>
      <c r="M22" s="10"/>
      <c r="N22" s="10"/>
      <c r="O22" s="10">
        <f>D22</f>
        <v>6000</v>
      </c>
      <c r="P22" s="10"/>
      <c r="Q22" s="23">
        <f t="shared" si="2"/>
        <v>6685.39</v>
      </c>
    </row>
    <row r="23" spans="1:17" ht="15.75" x14ac:dyDescent="0.25">
      <c r="A23" s="2" t="s">
        <v>44</v>
      </c>
      <c r="B23" s="3" t="s">
        <v>46</v>
      </c>
      <c r="C23" s="4">
        <v>20</v>
      </c>
      <c r="D23" s="24"/>
      <c r="E23" s="20">
        <f t="shared" si="0"/>
        <v>5559.1399999999976</v>
      </c>
      <c r="F23" s="21"/>
      <c r="G23" s="3"/>
      <c r="H23" s="3">
        <f>C23</f>
        <v>20</v>
      </c>
      <c r="I23" s="3"/>
      <c r="J23" s="3">
        <f t="shared" si="1"/>
        <v>6370</v>
      </c>
      <c r="K23" s="22"/>
      <c r="L23" s="10"/>
      <c r="M23" s="10"/>
      <c r="N23" s="25"/>
      <c r="O23" s="10"/>
      <c r="P23" s="10"/>
      <c r="Q23" s="23">
        <f t="shared" si="2"/>
        <v>6685.39</v>
      </c>
    </row>
    <row r="24" spans="1:17" x14ac:dyDescent="0.25">
      <c r="A24" s="2" t="s">
        <v>47</v>
      </c>
      <c r="B24" s="3" t="s">
        <v>41</v>
      </c>
      <c r="C24" s="4">
        <v>25</v>
      </c>
      <c r="D24" s="24"/>
      <c r="E24" s="20">
        <f t="shared" si="0"/>
        <v>5584.1399999999976</v>
      </c>
      <c r="F24" s="21">
        <f>C24</f>
        <v>25</v>
      </c>
      <c r="G24" s="3"/>
      <c r="H24" s="3"/>
      <c r="I24" s="3"/>
      <c r="J24" s="3">
        <f t="shared" si="1"/>
        <v>6395</v>
      </c>
      <c r="K24" s="22"/>
      <c r="L24" s="10"/>
      <c r="M24" s="10"/>
      <c r="N24" s="10"/>
      <c r="O24" s="10"/>
      <c r="P24" s="10"/>
      <c r="Q24" s="23">
        <f t="shared" si="2"/>
        <v>6685.39</v>
      </c>
    </row>
    <row r="25" spans="1:17" x14ac:dyDescent="0.25">
      <c r="A25" s="2" t="s">
        <v>48</v>
      </c>
      <c r="B25" s="3" t="s">
        <v>49</v>
      </c>
      <c r="C25" s="4">
        <v>38.5</v>
      </c>
      <c r="D25" s="24"/>
      <c r="E25" s="20">
        <f t="shared" si="0"/>
        <v>5622.6399999999976</v>
      </c>
      <c r="F25" s="21">
        <f>C25</f>
        <v>38.5</v>
      </c>
      <c r="G25" s="3"/>
      <c r="H25" s="3"/>
      <c r="I25" s="3"/>
      <c r="J25" s="3">
        <f t="shared" si="1"/>
        <v>6433.5</v>
      </c>
      <c r="K25" s="22"/>
      <c r="L25" s="10"/>
      <c r="M25" s="10"/>
      <c r="N25" s="10"/>
      <c r="O25" s="10"/>
      <c r="P25" s="10"/>
      <c r="Q25" s="23">
        <f t="shared" si="2"/>
        <v>6685.39</v>
      </c>
    </row>
    <row r="26" spans="1:17" x14ac:dyDescent="0.25">
      <c r="A26" s="2" t="s">
        <v>50</v>
      </c>
      <c r="B26" s="3" t="s">
        <v>51</v>
      </c>
      <c r="C26" s="4">
        <v>30</v>
      </c>
      <c r="D26" s="24"/>
      <c r="E26" s="20">
        <f t="shared" si="0"/>
        <v>5652.6399999999976</v>
      </c>
      <c r="F26" s="21">
        <f>C26</f>
        <v>30</v>
      </c>
      <c r="G26" s="3"/>
      <c r="H26" s="3"/>
      <c r="I26" s="3"/>
      <c r="J26" s="3">
        <f t="shared" si="1"/>
        <v>6463.5</v>
      </c>
      <c r="K26" s="22"/>
      <c r="L26" s="10"/>
      <c r="M26" s="10"/>
      <c r="N26" s="10"/>
      <c r="O26" s="10"/>
      <c r="P26" s="10"/>
      <c r="Q26" s="23">
        <f t="shared" si="2"/>
        <v>6685.39</v>
      </c>
    </row>
    <row r="27" spans="1:17" x14ac:dyDescent="0.25">
      <c r="A27" s="2" t="s">
        <v>52</v>
      </c>
      <c r="B27" s="3" t="s">
        <v>23</v>
      </c>
      <c r="C27" s="4"/>
      <c r="D27" s="24">
        <v>53.43</v>
      </c>
      <c r="E27" s="20">
        <f t="shared" si="0"/>
        <v>5599.2099999999973</v>
      </c>
      <c r="F27" s="21"/>
      <c r="G27" s="3"/>
      <c r="H27" s="3"/>
      <c r="I27" s="3"/>
      <c r="J27" s="3">
        <f t="shared" si="1"/>
        <v>6463.5</v>
      </c>
      <c r="K27" s="22">
        <f>D27</f>
        <v>53.43</v>
      </c>
      <c r="L27" s="10"/>
      <c r="M27" s="10"/>
      <c r="N27" s="10"/>
      <c r="O27" s="10"/>
      <c r="P27" s="10"/>
      <c r="Q27" s="23">
        <f t="shared" si="2"/>
        <v>6738.8200000000006</v>
      </c>
    </row>
    <row r="28" spans="1:17" x14ac:dyDescent="0.25">
      <c r="A28" s="2" t="s">
        <v>53</v>
      </c>
      <c r="B28" s="3" t="s">
        <v>54</v>
      </c>
      <c r="C28" s="4">
        <v>20</v>
      </c>
      <c r="D28" s="24"/>
      <c r="E28" s="20">
        <f t="shared" si="0"/>
        <v>5619.2099999999973</v>
      </c>
      <c r="F28" s="21">
        <f>C28</f>
        <v>20</v>
      </c>
      <c r="G28" s="3"/>
      <c r="H28" s="3"/>
      <c r="I28" s="3"/>
      <c r="J28" s="3">
        <f t="shared" si="1"/>
        <v>6483.5</v>
      </c>
      <c r="K28" s="22"/>
      <c r="L28" s="10"/>
      <c r="M28" s="10"/>
      <c r="N28" s="10"/>
      <c r="O28" s="10"/>
      <c r="P28" s="10"/>
      <c r="Q28" s="23">
        <f t="shared" si="2"/>
        <v>6738.8200000000006</v>
      </c>
    </row>
    <row r="29" spans="1:17" x14ac:dyDescent="0.25">
      <c r="A29" s="2" t="s">
        <v>55</v>
      </c>
      <c r="B29" s="3" t="s">
        <v>56</v>
      </c>
      <c r="C29" s="4">
        <v>20</v>
      </c>
      <c r="D29" s="24"/>
      <c r="E29" s="20">
        <f t="shared" si="0"/>
        <v>5639.2099999999973</v>
      </c>
      <c r="F29" s="21"/>
      <c r="G29" s="3"/>
      <c r="H29" s="3">
        <f>C29</f>
        <v>20</v>
      </c>
      <c r="I29" s="3"/>
      <c r="J29" s="3">
        <f t="shared" si="1"/>
        <v>6503.5</v>
      </c>
      <c r="K29" s="22"/>
      <c r="L29" s="10"/>
      <c r="M29" s="10"/>
      <c r="N29" s="10"/>
      <c r="O29" s="10"/>
      <c r="P29" s="10"/>
      <c r="Q29" s="23">
        <f t="shared" si="2"/>
        <v>6738.8200000000006</v>
      </c>
    </row>
    <row r="30" spans="1:17" x14ac:dyDescent="0.25">
      <c r="A30" s="2" t="s">
        <v>57</v>
      </c>
      <c r="B30" s="3" t="s">
        <v>58</v>
      </c>
      <c r="C30" s="4">
        <v>24</v>
      </c>
      <c r="D30" s="24"/>
      <c r="E30" s="20">
        <f t="shared" si="0"/>
        <v>5663.2099999999973</v>
      </c>
      <c r="F30" s="21">
        <f>C30</f>
        <v>24</v>
      </c>
      <c r="G30" s="3"/>
      <c r="H30" s="3"/>
      <c r="I30" s="3"/>
      <c r="J30" s="3">
        <f t="shared" si="1"/>
        <v>6527.5</v>
      </c>
      <c r="K30" s="22"/>
      <c r="L30" s="10"/>
      <c r="M30" s="10"/>
      <c r="N30" s="10"/>
      <c r="O30" s="10"/>
      <c r="P30" s="10"/>
      <c r="Q30" s="23">
        <f t="shared" si="2"/>
        <v>6738.8200000000006</v>
      </c>
    </row>
    <row r="31" spans="1:17" x14ac:dyDescent="0.25">
      <c r="A31" s="2" t="s">
        <v>59</v>
      </c>
      <c r="B31" s="3" t="s">
        <v>60</v>
      </c>
      <c r="C31" s="6">
        <v>1000</v>
      </c>
      <c r="D31" s="24"/>
      <c r="E31" s="20">
        <f t="shared" si="0"/>
        <v>6663.2099999999973</v>
      </c>
      <c r="F31" s="21"/>
      <c r="G31" s="20"/>
      <c r="H31" s="3">
        <f>C31</f>
        <v>1000</v>
      </c>
      <c r="I31" s="3"/>
      <c r="J31" s="3">
        <f t="shared" si="1"/>
        <v>7527.5</v>
      </c>
      <c r="K31" s="22"/>
      <c r="L31" s="10"/>
      <c r="M31" s="10"/>
      <c r="N31" s="10"/>
      <c r="O31" s="10"/>
      <c r="P31" s="10"/>
      <c r="Q31" s="23">
        <f t="shared" si="2"/>
        <v>6738.8200000000006</v>
      </c>
    </row>
    <row r="32" spans="1:17" x14ac:dyDescent="0.25">
      <c r="A32" s="2" t="s">
        <v>61</v>
      </c>
      <c r="B32" s="3" t="s">
        <v>62</v>
      </c>
      <c r="C32" s="6">
        <v>24</v>
      </c>
      <c r="D32" s="24"/>
      <c r="E32" s="20">
        <f t="shared" si="0"/>
        <v>6687.2099999999973</v>
      </c>
      <c r="F32" s="21">
        <f>C32</f>
        <v>24</v>
      </c>
      <c r="G32" s="20"/>
      <c r="H32" s="3"/>
      <c r="I32" s="3"/>
      <c r="J32" s="3">
        <f t="shared" si="1"/>
        <v>7551.5</v>
      </c>
      <c r="K32" s="22"/>
      <c r="L32" s="10"/>
      <c r="M32" s="10"/>
      <c r="N32" s="10"/>
      <c r="O32" s="10"/>
      <c r="P32" s="10"/>
      <c r="Q32" s="23">
        <f t="shared" si="2"/>
        <v>6738.8200000000006</v>
      </c>
    </row>
    <row r="33" spans="1:17" x14ac:dyDescent="0.25">
      <c r="A33" s="2" t="s">
        <v>61</v>
      </c>
      <c r="B33" s="3" t="s">
        <v>63</v>
      </c>
      <c r="C33" s="20">
        <v>120</v>
      </c>
      <c r="D33" s="24"/>
      <c r="E33" s="20">
        <f t="shared" si="0"/>
        <v>6807.2099999999973</v>
      </c>
      <c r="F33" s="21">
        <f>C33</f>
        <v>120</v>
      </c>
      <c r="G33" s="3"/>
      <c r="H33" s="3"/>
      <c r="I33" s="3"/>
      <c r="J33" s="3">
        <f t="shared" si="1"/>
        <v>7671.5</v>
      </c>
      <c r="K33" s="22"/>
      <c r="L33" s="10"/>
      <c r="M33" s="10"/>
      <c r="N33" s="10"/>
      <c r="O33" s="10"/>
      <c r="P33" s="10"/>
      <c r="Q33" s="23">
        <f t="shared" si="2"/>
        <v>6738.8200000000006</v>
      </c>
    </row>
    <row r="34" spans="1:17" x14ac:dyDescent="0.25">
      <c r="A34" s="2" t="s">
        <v>64</v>
      </c>
      <c r="B34" s="3" t="s">
        <v>65</v>
      </c>
      <c r="C34" s="4"/>
      <c r="D34" s="24">
        <v>36</v>
      </c>
      <c r="E34" s="20">
        <f t="shared" si="0"/>
        <v>6771.2099999999973</v>
      </c>
      <c r="F34" s="21"/>
      <c r="G34" s="3"/>
      <c r="H34" s="3"/>
      <c r="I34" s="3"/>
      <c r="J34" s="3">
        <f t="shared" si="1"/>
        <v>7671.5</v>
      </c>
      <c r="K34" s="22"/>
      <c r="L34" s="10"/>
      <c r="M34" s="10">
        <f>D34</f>
        <v>36</v>
      </c>
      <c r="N34" s="10"/>
      <c r="O34" s="10"/>
      <c r="P34" s="10"/>
      <c r="Q34" s="23">
        <f t="shared" si="2"/>
        <v>6774.8200000000006</v>
      </c>
    </row>
    <row r="35" spans="1:17" x14ac:dyDescent="0.25">
      <c r="A35" s="2" t="s">
        <v>66</v>
      </c>
      <c r="B35" s="3" t="s">
        <v>67</v>
      </c>
      <c r="C35" s="4">
        <v>46</v>
      </c>
      <c r="D35" s="24"/>
      <c r="E35" s="20">
        <f t="shared" si="0"/>
        <v>6817.2099999999973</v>
      </c>
      <c r="F35" s="21">
        <f>C35</f>
        <v>46</v>
      </c>
      <c r="G35" s="3"/>
      <c r="H35" s="3"/>
      <c r="I35" s="3"/>
      <c r="J35" s="3">
        <f t="shared" si="1"/>
        <v>7717.5</v>
      </c>
      <c r="K35" s="22"/>
      <c r="L35" s="10"/>
      <c r="M35" s="10"/>
      <c r="N35" s="10"/>
      <c r="O35" s="10"/>
      <c r="P35" s="10"/>
      <c r="Q35" s="23">
        <f t="shared" si="2"/>
        <v>6774.8200000000006</v>
      </c>
    </row>
    <row r="36" spans="1:17" x14ac:dyDescent="0.25">
      <c r="A36" s="2" t="s">
        <v>68</v>
      </c>
      <c r="B36" s="3" t="s">
        <v>69</v>
      </c>
      <c r="C36" s="4">
        <f>0.48+0.49+0.51+0.48+0.48+0.52+0.51+0.32+0.22+0.24+0.24+0.27</f>
        <v>4.76</v>
      </c>
      <c r="D36" s="24"/>
      <c r="E36" s="20">
        <f t="shared" si="0"/>
        <v>6821.9699999999975</v>
      </c>
      <c r="F36" s="21"/>
      <c r="G36" s="3"/>
      <c r="H36" s="3"/>
      <c r="I36" s="3">
        <f>C36</f>
        <v>4.76</v>
      </c>
      <c r="J36" s="3">
        <f t="shared" si="1"/>
        <v>7722.26</v>
      </c>
      <c r="K36" s="22"/>
      <c r="L36" s="10"/>
      <c r="M36" s="10"/>
      <c r="N36" s="10"/>
      <c r="O36" s="10"/>
      <c r="P36" s="10"/>
      <c r="Q36" s="23">
        <f t="shared" si="2"/>
        <v>6774.8200000000006</v>
      </c>
    </row>
    <row r="37" spans="1:17" ht="15.75" x14ac:dyDescent="0.25">
      <c r="A37" s="2"/>
      <c r="B37" s="3"/>
      <c r="C37" s="4"/>
      <c r="D37" s="26"/>
      <c r="E37" s="6"/>
      <c r="F37" s="21"/>
      <c r="G37" s="3"/>
      <c r="H37" s="3"/>
      <c r="I37" s="3"/>
      <c r="J37" s="3"/>
      <c r="K37" s="22"/>
      <c r="L37" s="10"/>
      <c r="M37" s="10"/>
      <c r="N37" s="10"/>
      <c r="O37" s="10"/>
      <c r="P37" s="10"/>
      <c r="Q37" s="23"/>
    </row>
    <row r="38" spans="1:17" ht="25.5" x14ac:dyDescent="0.25">
      <c r="A38" s="2"/>
      <c r="B38" s="3"/>
      <c r="C38" s="4"/>
      <c r="D38" s="24"/>
      <c r="E38" s="27" t="s">
        <v>70</v>
      </c>
      <c r="F38" s="21"/>
      <c r="G38" s="3"/>
      <c r="H38" s="3"/>
      <c r="I38" s="3"/>
      <c r="J38" s="3"/>
      <c r="K38" s="22"/>
      <c r="L38" s="10"/>
      <c r="M38" s="10"/>
      <c r="N38" s="10"/>
      <c r="O38" s="10"/>
      <c r="P38" s="10"/>
      <c r="Q38" s="23"/>
    </row>
    <row r="39" spans="1:17" ht="15.75" x14ac:dyDescent="0.25">
      <c r="A39" s="28" t="s">
        <v>71</v>
      </c>
      <c r="B39" s="29" t="s">
        <v>72</v>
      </c>
      <c r="C39" s="30">
        <f>SUM(C8:C38)</f>
        <v>7722.26</v>
      </c>
      <c r="D39" s="25">
        <f>SUM(D9:D38)</f>
        <v>6774.8200000000006</v>
      </c>
      <c r="E39" s="31">
        <f>C39-D39</f>
        <v>947.4399999999996</v>
      </c>
      <c r="F39" s="32">
        <f>SUM(F7:F38)</f>
        <v>677.5</v>
      </c>
      <c r="G39" s="29">
        <f>SUM(G7:G38)</f>
        <v>0</v>
      </c>
      <c r="H39" s="29">
        <f>SUM(H7:H38)</f>
        <v>1040</v>
      </c>
      <c r="I39" s="29">
        <f>SUM(I7:I38)</f>
        <v>4.76</v>
      </c>
      <c r="J39" s="29">
        <f>SUM(F39:I39)</f>
        <v>1722.26</v>
      </c>
      <c r="K39" s="33">
        <f t="shared" ref="K39:P39" si="3">SUM(K7:K38)</f>
        <v>370.90000000000003</v>
      </c>
      <c r="L39" s="34">
        <f t="shared" si="3"/>
        <v>337.92</v>
      </c>
      <c r="M39" s="34">
        <f t="shared" si="3"/>
        <v>66</v>
      </c>
      <c r="N39" s="34">
        <f t="shared" si="3"/>
        <v>0</v>
      </c>
      <c r="O39" s="34">
        <f t="shared" si="3"/>
        <v>6000</v>
      </c>
      <c r="P39" s="34">
        <f t="shared" si="3"/>
        <v>0</v>
      </c>
      <c r="Q39" s="35">
        <f>SUM(K39:P39)</f>
        <v>6774.82</v>
      </c>
    </row>
    <row r="40" spans="1:17" ht="15.75" x14ac:dyDescent="0.25">
      <c r="A40" s="36" t="s">
        <v>71</v>
      </c>
      <c r="B40" s="37" t="s">
        <v>73</v>
      </c>
      <c r="C40" s="38">
        <v>8833.4699999999993</v>
      </c>
      <c r="D40" s="39">
        <v>617.24</v>
      </c>
      <c r="E40" s="40">
        <v>8216.23</v>
      </c>
      <c r="F40" s="37">
        <v>625</v>
      </c>
      <c r="G40" s="37">
        <v>485</v>
      </c>
      <c r="H40" s="37">
        <v>1720.84</v>
      </c>
      <c r="I40" s="37">
        <v>6002.63</v>
      </c>
      <c r="J40" s="37">
        <v>8833.4699999999993</v>
      </c>
      <c r="K40" s="41">
        <v>279.32</v>
      </c>
      <c r="L40" s="42">
        <v>337.92</v>
      </c>
      <c r="M40" s="42">
        <v>0</v>
      </c>
      <c r="N40" s="42">
        <v>0</v>
      </c>
      <c r="O40" s="42">
        <v>0</v>
      </c>
      <c r="P40" s="42">
        <v>0</v>
      </c>
      <c r="Q40" s="43">
        <v>617.24</v>
      </c>
    </row>
    <row r="41" spans="1:17" ht="16.5" thickBot="1" x14ac:dyDescent="0.3">
      <c r="A41" s="44"/>
      <c r="B41" s="45"/>
      <c r="C41" s="46"/>
      <c r="D41" s="47"/>
      <c r="E41" s="48"/>
      <c r="F41" s="49"/>
      <c r="G41" s="45"/>
      <c r="H41" s="45"/>
      <c r="I41" s="45"/>
      <c r="J41" s="50"/>
      <c r="K41" s="47"/>
      <c r="L41" s="47"/>
      <c r="M41" s="47"/>
      <c r="N41" s="47"/>
      <c r="O41" s="51"/>
      <c r="P41" s="51"/>
      <c r="Q41" s="52"/>
    </row>
    <row r="42" spans="1:17" ht="15.75" thickTop="1" x14ac:dyDescent="0.25"/>
  </sheetData>
  <mergeCells count="4">
    <mergeCell ref="A1:Q1"/>
    <mergeCell ref="A3:E3"/>
    <mergeCell ref="F3:J3"/>
    <mergeCell ref="K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Colin</cp:lastModifiedBy>
  <dcterms:created xsi:type="dcterms:W3CDTF">2017-08-26T19:00:37Z</dcterms:created>
  <dcterms:modified xsi:type="dcterms:W3CDTF">2017-08-26T19:01:29Z</dcterms:modified>
</cp:coreProperties>
</file>